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4B73EAB2-6ED4-4F6B-8102-410F1073903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_xlnm.Print_Area" localSheetId="1">'BOŞ (2)'!$A$1:$M$50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4" i="2" l="1"/>
  <c r="O20" i="2"/>
  <c r="P20" i="2" s="1"/>
  <c r="Q20" i="2" s="1"/>
  <c r="O21" i="2"/>
  <c r="P21" i="2" s="1"/>
  <c r="Q21" i="2" s="1"/>
  <c r="O22" i="2"/>
  <c r="P22" i="2" s="1"/>
  <c r="Q22" i="2" s="1"/>
  <c r="O23" i="2"/>
  <c r="P23" i="2" s="1"/>
  <c r="Q23" i="2" s="1"/>
  <c r="O24" i="2"/>
  <c r="P24" i="2" s="1"/>
  <c r="Q24" i="2" s="1"/>
  <c r="O25" i="2"/>
  <c r="P25" i="2" s="1"/>
  <c r="Q25" i="2" s="1"/>
  <c r="O26" i="2"/>
  <c r="P26" i="2" s="1"/>
  <c r="Q26" i="2" s="1"/>
  <c r="O27" i="2"/>
  <c r="P27" i="2" s="1"/>
  <c r="Q27" i="2" s="1"/>
  <c r="O28" i="2"/>
  <c r="P28" i="2" s="1"/>
  <c r="Q28" i="2" s="1"/>
  <c r="O29" i="2"/>
  <c r="P29" i="2" s="1"/>
  <c r="Q29" i="2" s="1"/>
  <c r="O30" i="2"/>
  <c r="P30" i="2" s="1"/>
  <c r="Q30" i="2" s="1"/>
  <c r="O19" i="2"/>
  <c r="P19" i="2" s="1"/>
  <c r="Q19" i="2" s="1"/>
  <c r="P33" i="2" l="1"/>
  <c r="M31" i="2" l="1"/>
  <c r="M30" i="2"/>
  <c r="M29" i="2"/>
  <c r="M28" i="2"/>
  <c r="M27" i="2"/>
  <c r="M26" i="2"/>
  <c r="M25" i="2"/>
  <c r="M24" i="2"/>
  <c r="M23" i="2"/>
  <c r="M22" i="2"/>
  <c r="M21" i="2"/>
  <c r="M20" i="2"/>
  <c r="M19" i="2"/>
  <c r="L14" i="2"/>
  <c r="M33" i="2" l="1"/>
  <c r="M35" i="2" s="1"/>
  <c r="M30" i="1"/>
  <c r="M25" i="1" l="1"/>
  <c r="M26" i="1"/>
  <c r="M24" i="1"/>
  <c r="M27" i="1"/>
  <c r="M21" i="1"/>
  <c r="M22" i="1"/>
  <c r="M23" i="1"/>
  <c r="M28" i="1"/>
  <c r="M29" i="1"/>
  <c r="M31" i="1"/>
  <c r="M20" i="1"/>
  <c r="M19" i="1"/>
  <c r="L14" i="1" l="1"/>
  <c r="M33" i="1" l="1"/>
  <c r="M35" i="1" s="1"/>
</calcChain>
</file>

<file path=xl/sharedStrings.xml><?xml version="1.0" encoding="utf-8"?>
<sst xmlns="http://schemas.openxmlformats.org/spreadsheetml/2006/main" count="126" uniqueCount="56">
  <si>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</si>
  <si>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</si>
  <si>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</si>
  <si>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</si>
  <si>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</si>
  <si>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</si>
  <si>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</si>
  <si>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</si>
  <si>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</si>
  <si>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</si>
  <si>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</si>
  <si>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</si>
  <si>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</si>
  <si>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</si>
  <si>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</si>
  <si>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</si>
  <si>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</si>
  <si>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</si>
  <si>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</si>
  <si>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</si>
  <si>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</si>
  <si>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</si>
  <si>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</si>
  <si>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</si>
  <si>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</si>
  <si>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</si>
  <si>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</si>
  <si>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</si>
  <si>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</si>
  <si>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</si>
  <si>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</si>
  <si>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</si>
  <si>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</si>
  <si>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Metre</t>
  </si>
  <si>
    <t xml:space="preserve">GALVANİZ OLUK KANCASI </t>
  </si>
  <si>
    <t>Adet</t>
  </si>
  <si>
    <t xml:space="preserve">GALVANİZ OLUK YAN KAPAK </t>
  </si>
  <si>
    <t>GALVANİZ İNİŞ HAZNE METAL</t>
  </si>
  <si>
    <t>GALVANİZ YUVARLAK KÖŞE YÖN DİRSEK</t>
  </si>
  <si>
    <t>3009 TRAPEZ DUVAR DİBİ STANDART</t>
  </si>
  <si>
    <t>3009 TRAPEZ ÇATI ÇIKIŞ KAPAĞI CAM KAPAKLI PİSTONLU</t>
  </si>
  <si>
    <t>3009 YUVARLAK OLUK 4 METRELİ 0,40 mm</t>
  </si>
  <si>
    <t>GALVANİZ YUVARLAK OLUK 4 METRELİ 0,40 mm</t>
  </si>
  <si>
    <t>3009 OLUK KANCASI</t>
  </si>
  <si>
    <t>3009 OLUK YAN KAPAK</t>
  </si>
  <si>
    <t>3009 İNİŞ HAZNE METAL</t>
  </si>
  <si>
    <t>3009 YUVARLAK KÖŞE YÖN DİRSEK</t>
  </si>
  <si>
    <t>KuveytTürk Katılım Bankası</t>
  </si>
  <si>
    <t>Kenan Yıldırım</t>
  </si>
  <si>
    <t>TR70 0020 5000 0000 9402 9000 02</t>
  </si>
  <si>
    <t>ÖNDER BORU</t>
  </si>
  <si>
    <t>Kenan Yıldırım Başarı Metal Yapı Ürünleri</t>
  </si>
  <si>
    <t>TR69 0020 5000 0089 7275 5000 01</t>
  </si>
  <si>
    <t>NOT:</t>
  </si>
  <si>
    <t>KDV DAHİL FİYARLAR</t>
  </si>
  <si>
    <t>KDV'SİZ FİYARLAR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</si>
</sst>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&quot;₺&quot;#,##0.00"/>
    <numFmt numFmtId="196" formatCode="&quot;₺&quot;#,##0.0000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94" fontId="3" fillId="2" borderId="0" xfId="0" applyNumberFormat="1" applyFont="1" applyFill="1"/>
    <xf numFmtId="196" fontId="6" fillId="2" borderId="0" xfId="0" applyNumberFormat="1" applyFont="1" applyFill="1" applyAlignment="1">
      <alignment wrapText="1"/>
    </xf>
    <xf numFmtId="0" fontId="69" fillId="2" borderId="0" xfId="0" applyFont="1" applyFill="1"/>
    <xf numFmtId="0" fontId="10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CBF94F03-D8F9-4628-AB97-0E3B4A028D8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view="pageBreakPreview" topLeftCell="A13" zoomScaleSheetLayoutView="100" workbookViewId="0">
      <selection activeCell="B34" sqref="B3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2"/>
      <c r="M1" s="62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2" t="s">
        <v>19</v>
      </c>
      <c r="M3" s="62"/>
    </row>
    <row r="4" spans="1:21" ht="9.9499999999999993" customHeight="1">
      <c r="I4" s="6"/>
      <c r="J4" s="6"/>
      <c r="K4" s="7"/>
      <c r="L4" s="62"/>
      <c r="M4" s="62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2"/>
      <c r="M5" s="62"/>
      <c r="O5" s="33"/>
      <c r="P5" s="34"/>
      <c r="Q5" s="34"/>
      <c r="R5"/>
      <c r="S5"/>
      <c r="T5"/>
      <c r="U5"/>
    </row>
    <row r="6" spans="1:21" ht="15" customHeight="1">
      <c r="A6" s="63"/>
      <c r="B6" s="63"/>
      <c r="C6" s="63"/>
      <c r="D6" s="63"/>
      <c r="E6" s="63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3"/>
      <c r="B7" s="63"/>
      <c r="C7" s="63"/>
      <c r="D7" s="63"/>
      <c r="E7" s="63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3"/>
      <c r="B8" s="63"/>
      <c r="C8" s="63"/>
      <c r="D8" s="63"/>
      <c r="E8" s="63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6" t="s">
        <v>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7" t="s">
        <v>3</v>
      </c>
      <c r="B14" s="67"/>
      <c r="C14" s="1" t="s">
        <v>50</v>
      </c>
      <c r="J14" s="68" t="s">
        <v>4</v>
      </c>
      <c r="K14" s="68"/>
      <c r="L14" s="69">
        <f ca="1">TODAY()</f>
        <v>44811</v>
      </c>
      <c r="M14" s="62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7" t="s">
        <v>5</v>
      </c>
      <c r="B16" s="67"/>
      <c r="C16" s="62"/>
      <c r="D16" s="62"/>
      <c r="E16" s="62"/>
      <c r="F16" s="62"/>
      <c r="G16" s="62"/>
      <c r="J16" s="68" t="s">
        <v>6</v>
      </c>
      <c r="K16" s="68"/>
      <c r="L16" s="62"/>
      <c r="M16" s="62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80" t="s">
        <v>42</v>
      </c>
      <c r="D19" s="80"/>
      <c r="E19" s="80"/>
      <c r="F19" s="80"/>
      <c r="G19" s="80"/>
      <c r="H19" s="80"/>
      <c r="I19" s="30">
        <v>1</v>
      </c>
      <c r="J19" s="30" t="s">
        <v>33</v>
      </c>
      <c r="K19" s="65">
        <v>26</v>
      </c>
      <c r="L19" s="65"/>
      <c r="M19" s="31">
        <f>SUM(I19*K19)</f>
        <v>26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80" t="s">
        <v>34</v>
      </c>
      <c r="D20" s="80"/>
      <c r="E20" s="80"/>
      <c r="F20" s="80"/>
      <c r="G20" s="80"/>
      <c r="H20" s="80"/>
      <c r="I20" s="29">
        <v>1</v>
      </c>
      <c r="J20" s="29" t="s">
        <v>35</v>
      </c>
      <c r="K20" s="73">
        <v>4.3</v>
      </c>
      <c r="L20" s="73"/>
      <c r="M20" s="32">
        <f>SUM(I20*K20)</f>
        <v>4.3</v>
      </c>
    </row>
    <row r="21" spans="1:23" ht="24.95" customHeight="1" thickBot="1">
      <c r="A21" s="29">
        <v>3</v>
      </c>
      <c r="B21" s="55"/>
      <c r="C21" s="80" t="s">
        <v>36</v>
      </c>
      <c r="D21" s="80"/>
      <c r="E21" s="80"/>
      <c r="F21" s="80"/>
      <c r="G21" s="80"/>
      <c r="H21" s="80"/>
      <c r="I21" s="29">
        <v>1</v>
      </c>
      <c r="J21" s="29" t="s">
        <v>35</v>
      </c>
      <c r="K21" s="73">
        <v>3</v>
      </c>
      <c r="L21" s="73"/>
      <c r="M21" s="32">
        <f t="shared" ref="M21:M31" si="0">SUM(I21*K21)</f>
        <v>3</v>
      </c>
    </row>
    <row r="22" spans="1:23" ht="24.95" customHeight="1" thickBot="1">
      <c r="A22" s="29">
        <v>4</v>
      </c>
      <c r="B22" s="55"/>
      <c r="C22" s="80" t="s">
        <v>37</v>
      </c>
      <c r="D22" s="80"/>
      <c r="E22" s="80"/>
      <c r="F22" s="80"/>
      <c r="G22" s="80"/>
      <c r="H22" s="80"/>
      <c r="I22" s="29">
        <v>1</v>
      </c>
      <c r="J22" s="29" t="s">
        <v>35</v>
      </c>
      <c r="K22" s="73">
        <v>23</v>
      </c>
      <c r="L22" s="73"/>
      <c r="M22" s="32">
        <f t="shared" si="0"/>
        <v>23</v>
      </c>
    </row>
    <row r="23" spans="1:23" ht="24.95" customHeight="1" thickBot="1">
      <c r="A23" s="29">
        <v>5</v>
      </c>
      <c r="B23" s="56"/>
      <c r="C23" s="80" t="s">
        <v>38</v>
      </c>
      <c r="D23" s="80"/>
      <c r="E23" s="80"/>
      <c r="F23" s="80"/>
      <c r="G23" s="80"/>
      <c r="H23" s="80"/>
      <c r="I23" s="29">
        <v>1</v>
      </c>
      <c r="J23" s="29" t="s">
        <v>35</v>
      </c>
      <c r="K23" s="73">
        <v>33</v>
      </c>
      <c r="L23" s="73"/>
      <c r="M23" s="32">
        <f t="shared" si="0"/>
        <v>33</v>
      </c>
    </row>
    <row r="24" spans="1:23" ht="24.95" customHeight="1" thickBot="1">
      <c r="A24" s="29">
        <v>6</v>
      </c>
      <c r="B24" s="56"/>
      <c r="C24" s="80" t="s">
        <v>39</v>
      </c>
      <c r="D24" s="80"/>
      <c r="E24" s="80"/>
      <c r="F24" s="80"/>
      <c r="G24" s="80"/>
      <c r="H24" s="80"/>
      <c r="I24" s="29">
        <v>1</v>
      </c>
      <c r="J24" s="29" t="s">
        <v>35</v>
      </c>
      <c r="K24" s="73">
        <v>30</v>
      </c>
      <c r="L24" s="73"/>
      <c r="M24" s="32">
        <f t="shared" si="0"/>
        <v>30</v>
      </c>
    </row>
    <row r="25" spans="1:23" ht="24.95" customHeight="1" thickBot="1">
      <c r="A25" s="29">
        <v>7</v>
      </c>
      <c r="B25" s="56"/>
      <c r="C25" s="80" t="s">
        <v>40</v>
      </c>
      <c r="D25" s="80"/>
      <c r="E25" s="80"/>
      <c r="F25" s="80"/>
      <c r="G25" s="80"/>
      <c r="H25" s="80"/>
      <c r="I25" s="29">
        <v>1</v>
      </c>
      <c r="J25" s="29" t="s">
        <v>35</v>
      </c>
      <c r="K25" s="73">
        <v>515</v>
      </c>
      <c r="L25" s="73"/>
      <c r="M25" s="32">
        <f t="shared" si="0"/>
        <v>515</v>
      </c>
    </row>
    <row r="26" spans="1:23" ht="24.95" customHeight="1" thickBot="1">
      <c r="A26" s="29">
        <v>8</v>
      </c>
      <c r="B26" s="56"/>
      <c r="C26" s="80" t="s">
        <v>41</v>
      </c>
      <c r="D26" s="80"/>
      <c r="E26" s="80"/>
      <c r="F26" s="80"/>
      <c r="G26" s="80"/>
      <c r="H26" s="80"/>
      <c r="I26" s="29">
        <v>1</v>
      </c>
      <c r="J26" s="29" t="s">
        <v>33</v>
      </c>
      <c r="K26" s="73">
        <v>28</v>
      </c>
      <c r="L26" s="73"/>
      <c r="M26" s="32">
        <f t="shared" si="0"/>
        <v>28</v>
      </c>
    </row>
    <row r="27" spans="1:23" ht="24.95" customHeight="1" thickBot="1">
      <c r="A27" s="29">
        <v>9</v>
      </c>
      <c r="B27" s="56"/>
      <c r="C27" s="80" t="s">
        <v>43</v>
      </c>
      <c r="D27" s="80"/>
      <c r="E27" s="80"/>
      <c r="F27" s="80"/>
      <c r="G27" s="80"/>
      <c r="H27" s="80"/>
      <c r="I27" s="29">
        <v>1</v>
      </c>
      <c r="J27" s="29" t="s">
        <v>35</v>
      </c>
      <c r="K27" s="73">
        <v>4.8</v>
      </c>
      <c r="L27" s="73"/>
      <c r="M27" s="32">
        <f t="shared" si="0"/>
        <v>4.8</v>
      </c>
    </row>
    <row r="28" spans="1:23" ht="24.95" customHeight="1" thickBot="1">
      <c r="A28" s="29">
        <v>10</v>
      </c>
      <c r="B28" s="55"/>
      <c r="C28" s="80" t="s">
        <v>44</v>
      </c>
      <c r="D28" s="80"/>
      <c r="E28" s="80"/>
      <c r="F28" s="80"/>
      <c r="G28" s="80"/>
      <c r="H28" s="80"/>
      <c r="I28" s="29">
        <v>1</v>
      </c>
      <c r="J28" s="29" t="s">
        <v>35</v>
      </c>
      <c r="K28" s="73">
        <v>3.25</v>
      </c>
      <c r="L28" s="73"/>
      <c r="M28" s="32">
        <f t="shared" si="0"/>
        <v>3.25</v>
      </c>
    </row>
    <row r="29" spans="1:23" ht="24.95" customHeight="1" thickBot="1">
      <c r="A29" s="29">
        <v>11</v>
      </c>
      <c r="B29" s="55"/>
      <c r="C29" s="80" t="s">
        <v>45</v>
      </c>
      <c r="D29" s="80"/>
      <c r="E29" s="80"/>
      <c r="F29" s="80"/>
      <c r="G29" s="80"/>
      <c r="H29" s="80"/>
      <c r="I29" s="29">
        <v>1</v>
      </c>
      <c r="J29" s="29" t="s">
        <v>35</v>
      </c>
      <c r="K29" s="73">
        <v>25</v>
      </c>
      <c r="L29" s="73"/>
      <c r="M29" s="32">
        <f t="shared" si="0"/>
        <v>25</v>
      </c>
    </row>
    <row r="30" spans="1:23" ht="24.95" customHeight="1" thickBot="1">
      <c r="A30" s="29">
        <v>12</v>
      </c>
      <c r="B30" s="55"/>
      <c r="C30" s="80" t="s">
        <v>46</v>
      </c>
      <c r="D30" s="80"/>
      <c r="E30" s="80"/>
      <c r="F30" s="80"/>
      <c r="G30" s="80"/>
      <c r="H30" s="80"/>
      <c r="I30" s="29">
        <v>1</v>
      </c>
      <c r="J30" s="29" t="s">
        <v>35</v>
      </c>
      <c r="K30" s="73">
        <v>34.5</v>
      </c>
      <c r="L30" s="73"/>
      <c r="M30" s="32">
        <f t="shared" si="0"/>
        <v>34.5</v>
      </c>
    </row>
    <row r="31" spans="1:23" ht="24.95" customHeight="1" thickBot="1">
      <c r="A31" s="29">
        <v>13</v>
      </c>
      <c r="B31" s="56"/>
      <c r="C31" s="80"/>
      <c r="D31" s="80"/>
      <c r="E31" s="80"/>
      <c r="F31" s="80"/>
      <c r="G31" s="80"/>
      <c r="H31" s="80"/>
      <c r="I31" s="13"/>
      <c r="J31" s="29"/>
      <c r="K31" s="74"/>
      <c r="L31" s="74"/>
      <c r="M31" s="14">
        <f t="shared" si="0"/>
        <v>0</v>
      </c>
    </row>
    <row r="32" spans="1:23" ht="9.9499999999999993" customHeight="1"/>
    <row r="33" spans="1:13" ht="15" customHeight="1" thickBot="1">
      <c r="A33" s="83" t="s">
        <v>53</v>
      </c>
      <c r="B33" s="84" t="s">
        <v>55</v>
      </c>
      <c r="J33" s="76" t="s">
        <v>13</v>
      </c>
      <c r="K33" s="76"/>
      <c r="L33" s="76"/>
      <c r="M33" s="15">
        <f>SUM(M19:M32)</f>
        <v>729.84999999999991</v>
      </c>
    </row>
    <row r="34" spans="1:13" ht="15" customHeight="1" thickBot="1">
      <c r="J34" s="77" t="s">
        <v>14</v>
      </c>
      <c r="K34" s="77"/>
      <c r="L34" s="77"/>
      <c r="M34" s="16"/>
    </row>
    <row r="35" spans="1:13" ht="15" customHeight="1" thickBot="1">
      <c r="A35" s="78"/>
      <c r="B35" s="78"/>
      <c r="C35" s="78"/>
      <c r="D35" s="78"/>
      <c r="E35" s="78"/>
      <c r="F35" s="78"/>
      <c r="G35" s="78"/>
      <c r="H35" s="78"/>
      <c r="I35" s="78"/>
      <c r="J35" s="77" t="s">
        <v>15</v>
      </c>
      <c r="K35" s="77"/>
      <c r="L35" s="77"/>
      <c r="M35" s="16">
        <f>SUM(M33:M34)</f>
        <v>729.84999999999991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79" t="s">
        <v>29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</row>
    <row r="39" spans="1:13" ht="15" customHeight="1">
      <c r="A39" s="53" t="s">
        <v>31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>
      <c r="A41" s="43" t="s">
        <v>47</v>
      </c>
    </row>
    <row r="42" spans="1:13" ht="15" customHeight="1">
      <c r="A42" s="43" t="s">
        <v>48</v>
      </c>
    </row>
    <row r="43" spans="1:13" ht="15" customHeight="1">
      <c r="A43" s="43" t="s">
        <v>49</v>
      </c>
    </row>
    <row r="44" spans="1:13" ht="15" customHeight="1"/>
    <row r="45" spans="1:13" ht="15" customHeight="1">
      <c r="B45" s="75" t="s">
        <v>17</v>
      </c>
      <c r="C45" s="75"/>
      <c r="D45" s="75"/>
      <c r="J45" s="75" t="s">
        <v>18</v>
      </c>
      <c r="K45" s="75"/>
      <c r="L45" s="75"/>
      <c r="M45" s="75"/>
    </row>
    <row r="46" spans="1:13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9">
    <mergeCell ref="B45:D45"/>
    <mergeCell ref="J45:M45"/>
    <mergeCell ref="J33:L33"/>
    <mergeCell ref="J34:L34"/>
    <mergeCell ref="A35:I35"/>
    <mergeCell ref="J35:L35"/>
    <mergeCell ref="A38:M38"/>
    <mergeCell ref="K22:L22"/>
    <mergeCell ref="C20:H20"/>
    <mergeCell ref="C21:H21"/>
    <mergeCell ref="C22:H22"/>
    <mergeCell ref="K31:L31"/>
    <mergeCell ref="K23:L23"/>
    <mergeCell ref="K28:L28"/>
    <mergeCell ref="K29:L29"/>
    <mergeCell ref="K24:L24"/>
    <mergeCell ref="K25:L25"/>
    <mergeCell ref="K26:L26"/>
    <mergeCell ref="K27:L27"/>
    <mergeCell ref="C30:H30"/>
    <mergeCell ref="K30:L30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C28:H28"/>
    <mergeCell ref="C29:H29"/>
    <mergeCell ref="C31:H31"/>
    <mergeCell ref="C23:H23"/>
    <mergeCell ref="C24:H24"/>
    <mergeCell ref="C25:H25"/>
    <mergeCell ref="C26:H26"/>
    <mergeCell ref="C27:H2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95CA-39F9-46CA-A386-E900B3494A47}">
  <dimension ref="A1:W50"/>
  <sheetViews>
    <sheetView tabSelected="1" view="pageBreakPreview" topLeftCell="A16" zoomScaleSheetLayoutView="100" workbookViewId="0">
      <selection activeCell="A33" sqref="A33:B3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4" width="9.140625" style="1"/>
    <col min="15" max="15" width="9.42578125" style="1" bestFit="1" customWidth="1"/>
    <col min="16" max="16" width="9.140625" style="1"/>
    <col min="17" max="17" width="12" style="1" customWidth="1"/>
    <col min="18" max="16384" width="9.140625" style="1"/>
  </cols>
  <sheetData>
    <row r="1" spans="1:21" ht="15" customHeight="1">
      <c r="G1" s="2"/>
      <c r="H1" s="57"/>
      <c r="I1" s="57"/>
      <c r="J1" s="3"/>
      <c r="K1" s="4"/>
      <c r="L1" s="62"/>
      <c r="M1" s="62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2" t="s">
        <v>19</v>
      </c>
      <c r="M3" s="62"/>
    </row>
    <row r="4" spans="1:21" ht="9.9499999999999993" customHeight="1">
      <c r="I4" s="6"/>
      <c r="J4" s="6"/>
      <c r="K4" s="7"/>
      <c r="L4" s="62"/>
      <c r="M4" s="62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2"/>
      <c r="M5" s="62"/>
      <c r="O5" s="33"/>
      <c r="P5" s="34"/>
      <c r="Q5" s="34"/>
      <c r="R5"/>
      <c r="S5"/>
      <c r="T5"/>
      <c r="U5"/>
    </row>
    <row r="6" spans="1:21" ht="15" customHeight="1">
      <c r="A6" s="63"/>
      <c r="B6" s="63"/>
      <c r="C6" s="63"/>
      <c r="D6" s="63"/>
      <c r="E6" s="63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3"/>
      <c r="B7" s="63"/>
      <c r="C7" s="63"/>
      <c r="D7" s="63"/>
      <c r="E7" s="63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3"/>
      <c r="B8" s="63"/>
      <c r="C8" s="63"/>
      <c r="D8" s="63"/>
      <c r="E8" s="63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6" t="s">
        <v>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7" t="s">
        <v>3</v>
      </c>
      <c r="B14" s="67"/>
      <c r="C14" s="1" t="s">
        <v>50</v>
      </c>
      <c r="J14" s="68" t="s">
        <v>4</v>
      </c>
      <c r="K14" s="68"/>
      <c r="L14" s="69">
        <f ca="1">TODAY()</f>
        <v>44811</v>
      </c>
      <c r="M14" s="62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7" t="s">
        <v>5</v>
      </c>
      <c r="B16" s="67"/>
      <c r="C16" s="62"/>
      <c r="D16" s="62"/>
      <c r="E16" s="62"/>
      <c r="F16" s="62"/>
      <c r="G16" s="62"/>
      <c r="J16" s="68" t="s">
        <v>6</v>
      </c>
      <c r="K16" s="68"/>
      <c r="L16" s="62"/>
      <c r="M16" s="62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80" t="s">
        <v>42</v>
      </c>
      <c r="D19" s="80"/>
      <c r="E19" s="80"/>
      <c r="F19" s="80"/>
      <c r="G19" s="80"/>
      <c r="H19" s="80"/>
      <c r="I19" s="30">
        <v>1</v>
      </c>
      <c r="J19" s="30" t="s">
        <v>33</v>
      </c>
      <c r="K19" s="65">
        <v>24.237300000000001</v>
      </c>
      <c r="L19" s="65"/>
      <c r="M19" s="31">
        <f>SUM(I19*K19)</f>
        <v>24.237300000000001</v>
      </c>
      <c r="O19" s="81">
        <f>SUM(K19*0.1)</f>
        <v>2.4237300000000004</v>
      </c>
      <c r="P19" s="81">
        <f>SUM(K19+O19)</f>
        <v>26.66103</v>
      </c>
      <c r="Q19" s="82">
        <f>SUM(P19/1.18)</f>
        <v>22.594093220338983</v>
      </c>
      <c r="R19" s="27"/>
      <c r="S19" s="27"/>
      <c r="T19" s="27"/>
      <c r="U19" s="27"/>
      <c r="V19" s="27"/>
      <c r="W19" s="27"/>
    </row>
    <row r="20" spans="1:23" ht="24.95" customHeight="1" thickBot="1">
      <c r="A20" s="29">
        <v>2</v>
      </c>
      <c r="B20" s="55"/>
      <c r="C20" s="80" t="s">
        <v>34</v>
      </c>
      <c r="D20" s="80"/>
      <c r="E20" s="80"/>
      <c r="F20" s="80"/>
      <c r="G20" s="80"/>
      <c r="H20" s="80"/>
      <c r="I20" s="29">
        <v>1</v>
      </c>
      <c r="J20" s="29" t="s">
        <v>35</v>
      </c>
      <c r="K20" s="73">
        <v>4.0084999999999997</v>
      </c>
      <c r="L20" s="73"/>
      <c r="M20" s="32">
        <f>SUM(I20*K20)</f>
        <v>4.0084999999999997</v>
      </c>
      <c r="O20" s="81">
        <f t="shared" ref="O20:O30" si="0">SUM(K20*0.1)</f>
        <v>0.40084999999999998</v>
      </c>
      <c r="P20" s="81">
        <f t="shared" ref="P20:P30" si="1">SUM(K20+O20)</f>
        <v>4.4093499999999999</v>
      </c>
      <c r="Q20" s="82">
        <f t="shared" ref="Q20:Q30" si="2">SUM(P20/1.18)</f>
        <v>3.7367372881355934</v>
      </c>
    </row>
    <row r="21" spans="1:23" ht="24.95" customHeight="1" thickBot="1">
      <c r="A21" s="29">
        <v>3</v>
      </c>
      <c r="B21" s="55"/>
      <c r="C21" s="80" t="s">
        <v>36</v>
      </c>
      <c r="D21" s="80"/>
      <c r="E21" s="80"/>
      <c r="F21" s="80"/>
      <c r="G21" s="80"/>
      <c r="H21" s="80"/>
      <c r="I21" s="29">
        <v>1</v>
      </c>
      <c r="J21" s="29" t="s">
        <v>35</v>
      </c>
      <c r="K21" s="73">
        <v>2.7966000000000002</v>
      </c>
      <c r="L21" s="73"/>
      <c r="M21" s="32">
        <f t="shared" ref="M21:M31" si="3">SUM(I21*K21)</f>
        <v>2.7966000000000002</v>
      </c>
      <c r="O21" s="81">
        <f t="shared" si="0"/>
        <v>0.27966000000000002</v>
      </c>
      <c r="P21" s="81">
        <f t="shared" si="1"/>
        <v>3.0762600000000004</v>
      </c>
      <c r="Q21" s="82">
        <f t="shared" si="2"/>
        <v>2.6070000000000007</v>
      </c>
    </row>
    <row r="22" spans="1:23" ht="24.95" customHeight="1" thickBot="1">
      <c r="A22" s="29">
        <v>4</v>
      </c>
      <c r="B22" s="55"/>
      <c r="C22" s="80" t="s">
        <v>37</v>
      </c>
      <c r="D22" s="80"/>
      <c r="E22" s="80"/>
      <c r="F22" s="80"/>
      <c r="G22" s="80"/>
      <c r="H22" s="80"/>
      <c r="I22" s="29">
        <v>1</v>
      </c>
      <c r="J22" s="29" t="s">
        <v>35</v>
      </c>
      <c r="K22" s="73">
        <v>21.4407</v>
      </c>
      <c r="L22" s="73"/>
      <c r="M22" s="32">
        <f t="shared" si="3"/>
        <v>21.4407</v>
      </c>
      <c r="O22" s="81">
        <f t="shared" si="0"/>
        <v>2.1440700000000001</v>
      </c>
      <c r="P22" s="81">
        <f t="shared" si="1"/>
        <v>23.584769999999999</v>
      </c>
      <c r="Q22" s="82">
        <f t="shared" si="2"/>
        <v>19.987093220338984</v>
      </c>
    </row>
    <row r="23" spans="1:23" ht="24.95" customHeight="1" thickBot="1">
      <c r="A23" s="29">
        <v>5</v>
      </c>
      <c r="B23" s="56"/>
      <c r="C23" s="80" t="s">
        <v>38</v>
      </c>
      <c r="D23" s="80"/>
      <c r="E23" s="80"/>
      <c r="F23" s="80"/>
      <c r="G23" s="80"/>
      <c r="H23" s="80"/>
      <c r="I23" s="29">
        <v>1</v>
      </c>
      <c r="J23" s="29" t="s">
        <v>35</v>
      </c>
      <c r="K23" s="73">
        <v>30.762699999999999</v>
      </c>
      <c r="L23" s="73"/>
      <c r="M23" s="32">
        <f t="shared" si="3"/>
        <v>30.762699999999999</v>
      </c>
      <c r="O23" s="81">
        <f t="shared" si="0"/>
        <v>3.0762700000000001</v>
      </c>
      <c r="P23" s="81">
        <f t="shared" si="1"/>
        <v>33.838969999999996</v>
      </c>
      <c r="Q23" s="82">
        <f t="shared" si="2"/>
        <v>28.677093220338982</v>
      </c>
    </row>
    <row r="24" spans="1:23" ht="24.95" customHeight="1" thickBot="1">
      <c r="A24" s="29">
        <v>6</v>
      </c>
      <c r="B24" s="56"/>
      <c r="C24" s="80" t="s">
        <v>39</v>
      </c>
      <c r="D24" s="80"/>
      <c r="E24" s="80"/>
      <c r="F24" s="80"/>
      <c r="G24" s="80"/>
      <c r="H24" s="80"/>
      <c r="I24" s="29">
        <v>1</v>
      </c>
      <c r="J24" s="29" t="s">
        <v>35</v>
      </c>
      <c r="K24" s="73">
        <v>27.966100000000001</v>
      </c>
      <c r="L24" s="73"/>
      <c r="M24" s="32">
        <f t="shared" si="3"/>
        <v>27.966100000000001</v>
      </c>
      <c r="O24" s="81">
        <f t="shared" si="0"/>
        <v>2.7966100000000003</v>
      </c>
      <c r="P24" s="81">
        <f t="shared" si="1"/>
        <v>30.762710000000002</v>
      </c>
      <c r="Q24" s="82">
        <f t="shared" si="2"/>
        <v>26.070093220338986</v>
      </c>
    </row>
    <row r="25" spans="1:23" ht="24.95" customHeight="1" thickBot="1">
      <c r="A25" s="29">
        <v>7</v>
      </c>
      <c r="B25" s="56"/>
      <c r="C25" s="80" t="s">
        <v>40</v>
      </c>
      <c r="D25" s="80"/>
      <c r="E25" s="80"/>
      <c r="F25" s="80"/>
      <c r="G25" s="80"/>
      <c r="H25" s="80"/>
      <c r="I25" s="29">
        <v>1</v>
      </c>
      <c r="J25" s="29" t="s">
        <v>35</v>
      </c>
      <c r="K25" s="73">
        <v>480.0847</v>
      </c>
      <c r="L25" s="73"/>
      <c r="M25" s="32">
        <f t="shared" si="3"/>
        <v>480.0847</v>
      </c>
      <c r="O25" s="81">
        <f t="shared" si="0"/>
        <v>48.008470000000003</v>
      </c>
      <c r="P25" s="81">
        <f t="shared" si="1"/>
        <v>528.09316999999999</v>
      </c>
      <c r="Q25" s="82">
        <f t="shared" si="2"/>
        <v>447.5365847457627</v>
      </c>
    </row>
    <row r="26" spans="1:23" ht="24.95" customHeight="1" thickBot="1">
      <c r="A26" s="29">
        <v>8</v>
      </c>
      <c r="B26" s="56"/>
      <c r="C26" s="80" t="s">
        <v>41</v>
      </c>
      <c r="D26" s="80"/>
      <c r="E26" s="80"/>
      <c r="F26" s="80"/>
      <c r="G26" s="80"/>
      <c r="H26" s="80"/>
      <c r="I26" s="29">
        <v>1</v>
      </c>
      <c r="J26" s="29" t="s">
        <v>33</v>
      </c>
      <c r="K26" s="73">
        <v>26.101700000000001</v>
      </c>
      <c r="L26" s="73"/>
      <c r="M26" s="32">
        <f t="shared" si="3"/>
        <v>26.101700000000001</v>
      </c>
      <c r="O26" s="81">
        <f t="shared" si="0"/>
        <v>2.6101700000000001</v>
      </c>
      <c r="P26" s="81">
        <f t="shared" si="1"/>
        <v>28.711870000000001</v>
      </c>
      <c r="Q26" s="82">
        <f t="shared" si="2"/>
        <v>24.332093220338987</v>
      </c>
    </row>
    <row r="27" spans="1:23" ht="24.95" customHeight="1" thickBot="1">
      <c r="A27" s="29">
        <v>9</v>
      </c>
      <c r="B27" s="56"/>
      <c r="C27" s="80" t="s">
        <v>43</v>
      </c>
      <c r="D27" s="80"/>
      <c r="E27" s="80"/>
      <c r="F27" s="80"/>
      <c r="G27" s="80"/>
      <c r="H27" s="80"/>
      <c r="I27" s="29">
        <v>1</v>
      </c>
      <c r="J27" s="29" t="s">
        <v>35</v>
      </c>
      <c r="K27" s="73">
        <v>4.4745999999999997</v>
      </c>
      <c r="L27" s="73"/>
      <c r="M27" s="32">
        <f t="shared" si="3"/>
        <v>4.4745999999999997</v>
      </c>
      <c r="O27" s="81">
        <f t="shared" si="0"/>
        <v>0.44745999999999997</v>
      </c>
      <c r="P27" s="81">
        <f t="shared" si="1"/>
        <v>4.9220600000000001</v>
      </c>
      <c r="Q27" s="82">
        <f t="shared" si="2"/>
        <v>4.1712372881355932</v>
      </c>
    </row>
    <row r="28" spans="1:23" ht="24.95" customHeight="1" thickBot="1">
      <c r="A28" s="29">
        <v>10</v>
      </c>
      <c r="B28" s="55"/>
      <c r="C28" s="80" t="s">
        <v>44</v>
      </c>
      <c r="D28" s="80"/>
      <c r="E28" s="80"/>
      <c r="F28" s="80"/>
      <c r="G28" s="80"/>
      <c r="H28" s="80"/>
      <c r="I28" s="29">
        <v>1</v>
      </c>
      <c r="J28" s="29" t="s">
        <v>35</v>
      </c>
      <c r="K28" s="73">
        <v>3.0297000000000001</v>
      </c>
      <c r="L28" s="73"/>
      <c r="M28" s="32">
        <f t="shared" si="3"/>
        <v>3.0297000000000001</v>
      </c>
      <c r="O28" s="81">
        <f t="shared" si="0"/>
        <v>0.30297000000000002</v>
      </c>
      <c r="P28" s="81">
        <f t="shared" si="1"/>
        <v>3.3326700000000002</v>
      </c>
      <c r="Q28" s="82">
        <f t="shared" si="2"/>
        <v>2.8242966101694917</v>
      </c>
    </row>
    <row r="29" spans="1:23" ht="24.95" customHeight="1" thickBot="1">
      <c r="A29" s="29">
        <v>11</v>
      </c>
      <c r="B29" s="55"/>
      <c r="C29" s="80" t="s">
        <v>45</v>
      </c>
      <c r="D29" s="80"/>
      <c r="E29" s="80"/>
      <c r="F29" s="80"/>
      <c r="G29" s="80"/>
      <c r="H29" s="80"/>
      <c r="I29" s="29">
        <v>1</v>
      </c>
      <c r="J29" s="29" t="s">
        <v>35</v>
      </c>
      <c r="K29" s="73">
        <v>23.305099999999999</v>
      </c>
      <c r="L29" s="73"/>
      <c r="M29" s="32">
        <f t="shared" si="3"/>
        <v>23.305099999999999</v>
      </c>
      <c r="O29" s="81">
        <f t="shared" si="0"/>
        <v>2.3305099999999999</v>
      </c>
      <c r="P29" s="81">
        <f t="shared" si="1"/>
        <v>25.63561</v>
      </c>
      <c r="Q29" s="82">
        <f t="shared" si="2"/>
        <v>21.725093220338984</v>
      </c>
    </row>
    <row r="30" spans="1:23" ht="24.95" customHeight="1" thickBot="1">
      <c r="A30" s="29">
        <v>12</v>
      </c>
      <c r="B30" s="55"/>
      <c r="C30" s="80" t="s">
        <v>46</v>
      </c>
      <c r="D30" s="80"/>
      <c r="E30" s="80"/>
      <c r="F30" s="80"/>
      <c r="G30" s="80"/>
      <c r="H30" s="80"/>
      <c r="I30" s="29">
        <v>1</v>
      </c>
      <c r="J30" s="29" t="s">
        <v>35</v>
      </c>
      <c r="K30" s="73">
        <v>32.161000000000001</v>
      </c>
      <c r="L30" s="73"/>
      <c r="M30" s="32">
        <f t="shared" si="3"/>
        <v>32.161000000000001</v>
      </c>
      <c r="O30" s="81">
        <f t="shared" si="0"/>
        <v>3.2161000000000004</v>
      </c>
      <c r="P30" s="81">
        <f t="shared" si="1"/>
        <v>35.377099999999999</v>
      </c>
      <c r="Q30" s="82">
        <f t="shared" si="2"/>
        <v>29.980593220338985</v>
      </c>
    </row>
    <row r="31" spans="1:23" ht="24.95" customHeight="1" thickBot="1">
      <c r="A31" s="29">
        <v>13</v>
      </c>
      <c r="B31" s="56"/>
      <c r="C31" s="80"/>
      <c r="D31" s="80"/>
      <c r="E31" s="80"/>
      <c r="F31" s="80"/>
      <c r="G31" s="80"/>
      <c r="H31" s="80"/>
      <c r="I31" s="13"/>
      <c r="J31" s="29"/>
      <c r="K31" s="74"/>
      <c r="L31" s="74"/>
      <c r="M31" s="14">
        <f t="shared" si="3"/>
        <v>0</v>
      </c>
    </row>
    <row r="32" spans="1:23" ht="9.9499999999999993" customHeight="1"/>
    <row r="33" spans="1:18" ht="15" customHeight="1" thickBot="1">
      <c r="A33" s="83" t="s">
        <v>53</v>
      </c>
      <c r="B33" s="84" t="s">
        <v>54</v>
      </c>
      <c r="J33" s="76" t="s">
        <v>13</v>
      </c>
      <c r="K33" s="76"/>
      <c r="L33" s="76"/>
      <c r="M33" s="15">
        <f>SUM(M19:M32)</f>
        <v>680.36870000000022</v>
      </c>
      <c r="P33" s="81">
        <f>SUM(P19:P32)</f>
        <v>748.40557000000001</v>
      </c>
      <c r="R33" s="1">
        <v>802.84</v>
      </c>
    </row>
    <row r="34" spans="1:18" ht="15" customHeight="1" thickBot="1">
      <c r="J34" s="77" t="s">
        <v>14</v>
      </c>
      <c r="K34" s="77"/>
      <c r="L34" s="77"/>
      <c r="M34" s="16">
        <f>SUM(M33*0.18)</f>
        <v>122.46636600000004</v>
      </c>
    </row>
    <row r="35" spans="1:18" ht="15" customHeight="1" thickBot="1">
      <c r="A35" s="78"/>
      <c r="B35" s="78"/>
      <c r="C35" s="78"/>
      <c r="D35" s="78"/>
      <c r="E35" s="78"/>
      <c r="F35" s="78"/>
      <c r="G35" s="78"/>
      <c r="H35" s="78"/>
      <c r="I35" s="78"/>
      <c r="J35" s="77" t="s">
        <v>15</v>
      </c>
      <c r="K35" s="77"/>
      <c r="L35" s="77"/>
      <c r="M35" s="16">
        <f>SUM(M33:M34)</f>
        <v>802.83506600000021</v>
      </c>
    </row>
    <row r="36" spans="1:18" ht="15" customHeight="1">
      <c r="A36" s="2" t="s">
        <v>16</v>
      </c>
    </row>
    <row r="37" spans="1:18" ht="8.1" customHeight="1">
      <c r="A37" s="2"/>
    </row>
    <row r="38" spans="1:18" ht="24.95" customHeight="1">
      <c r="A38" s="79" t="s">
        <v>29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</row>
    <row r="39" spans="1:18" ht="15" customHeight="1">
      <c r="A39" s="53" t="s">
        <v>31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8" ht="15" customHeight="1"/>
    <row r="41" spans="1:18" ht="15" customHeight="1">
      <c r="A41" s="43" t="s">
        <v>47</v>
      </c>
    </row>
    <row r="42" spans="1:18" ht="15" customHeight="1">
      <c r="A42" s="43" t="s">
        <v>51</v>
      </c>
    </row>
    <row r="43" spans="1:18" ht="15" customHeight="1">
      <c r="A43" s="43" t="s">
        <v>52</v>
      </c>
    </row>
    <row r="44" spans="1:18" ht="15" customHeight="1"/>
    <row r="45" spans="1:18" ht="15" customHeight="1">
      <c r="B45" s="75" t="s">
        <v>17</v>
      </c>
      <c r="C45" s="75"/>
      <c r="D45" s="75"/>
      <c r="J45" s="75" t="s">
        <v>18</v>
      </c>
      <c r="K45" s="75"/>
      <c r="L45" s="75"/>
      <c r="M45" s="75"/>
    </row>
    <row r="46" spans="1:18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8" ht="15" customHeight="1">
      <c r="A47" s="47"/>
      <c r="B47" s="43"/>
      <c r="C47" s="43"/>
      <c r="D47" s="43"/>
      <c r="E47" s="48"/>
      <c r="J47" s="21"/>
      <c r="M47" s="22"/>
    </row>
    <row r="48" spans="1:18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8">
    <mergeCell ref="J33:L33"/>
    <mergeCell ref="J34:L34"/>
    <mergeCell ref="A35:I35"/>
    <mergeCell ref="J35:L35"/>
    <mergeCell ref="A38:M38"/>
    <mergeCell ref="B45:D45"/>
    <mergeCell ref="J45:M45"/>
    <mergeCell ref="C29:H29"/>
    <mergeCell ref="K29:L29"/>
    <mergeCell ref="C30:H30"/>
    <mergeCell ref="K30:L30"/>
    <mergeCell ref="C31:H31"/>
    <mergeCell ref="K31:L31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C7DF8545-BF64-47DE-8327-0EF7A438155D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2022-09-07T06:42:29Z</cp:lastPrinted>
  <dcterms:created xsi:type="dcterms:W3CDTF">2019-05-22T13:01:37Z</dcterms:created>
  <dcterms:modified xsi:type="dcterms:W3CDTF">2022-09-07T06:42:35Z</dcterms:modified>
</cp:coreProperties>
</file>